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9267_6a582710b4d27" sheetId="1" r:id="rId1"/>
  </sheets>
  <definedNames>
    <definedName name="_xlnm._FilterDatabase" localSheetId="0" hidden="1">'9267_6a582710b4d27'!$A$1:$F$21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<sst xmlns="http://schemas.openxmlformats.org/spreadsheetml/2006/main" count="8" uniqueCount="8">
  <si>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2026年蚌埠市产发产业投资集团有限公司公开招聘工作人员面试成绩及总成绩</t>
  </si>
  <si>
    <t>序号</t>
  </si>
  <si>
    <t>岗位代码</t>
  </si>
  <si>
    <t>准考证号</t>
  </si>
  <si>
    <t>笔试成绩</t>
  </si>
  <si>
    <t>面试抽签号</t>
  </si>
  <si>
    <t>面试成绩</t>
  </si>
  <si>
    <t>总成绩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</si>
</sst>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view="pageBreakPreview" zoomScaleNormal="100" workbookViewId="0">
      <selection activeCell="A1" sqref="A1:G21"/>
    </sheetView>
  </sheetViews>
  <sheetFormatPr defaultColWidth="9" defaultRowHeight="13.5" outlineLevelCol="6"/>
  <cols>
    <col min="1" max="1" width="5.25" style="1" customWidth="1"/>
    <col min="2" max="2" width="13.25" style="1" customWidth="1"/>
    <col min="3" max="3" width="17.125" style="1" customWidth="1"/>
    <col min="4" max="4" width="11.25" style="1" customWidth="1"/>
    <col min="5" max="5" width="13" style="1" customWidth="1"/>
    <col min="6" max="6" width="15.375" style="1" customWidth="1"/>
    <col min="7" max="7" width="11.625" style="1" customWidth="1"/>
    <col min="8" max="16384" width="9" style="1"/>
  </cols>
  <sheetData>
    <row r="1" ht="60" customHeight="1" spans="1:7">
      <c r="A1" s="2" t="s">
        <v>0</v>
      </c>
      <c r="B1" s="2"/>
      <c r="C1" s="2"/>
      <c r="D1" s="2"/>
      <c r="E1" s="2"/>
      <c r="F1" s="2"/>
      <c r="G1" s="2"/>
    </row>
    <row r="2" ht="20.25" customHeight="1" spans="1:7">
      <c r="A2" s="3" t="s">
        <v>1</v>
      </c>
      <c r="B2" s="4" t="s">
        <v>2</v>
      </c>
      <c r="C2" s="4" t="s">
        <v>3</v>
      </c>
      <c r="D2" s="5" t="s">
        <v>4</v>
      </c>
      <c r="E2" s="5" t="s">
        <v>5</v>
      </c>
      <c r="F2" s="3" t="s">
        <v>6</v>
      </c>
      <c r="G2" s="5" t="s">
        <v>7</v>
      </c>
    </row>
    <row r="3" ht="27.75" customHeight="1" spans="1:7">
      <c r="A3" s="4">
        <v>1</v>
      </c>
      <c r="B3" s="4" t="str">
        <f>"20260605"</f>
        <v>20260605</v>
      </c>
      <c r="C3" s="4" t="str">
        <f>"26070400317"</f>
        <v>26070400317</v>
      </c>
      <c r="D3" s="4">
        <v>80.5</v>
      </c>
      <c r="E3" s="4">
        <v>1</v>
      </c>
      <c r="F3" s="4">
        <v>80.4</v>
      </c>
      <c r="G3" s="4">
        <f t="shared" ref="G3:G21" si="0">D3*0.4+F3*0.6</f>
        <v>80.44</v>
      </c>
    </row>
    <row r="4" ht="27.75" customHeight="1" spans="1:7">
      <c r="A4" s="4">
        <v>2</v>
      </c>
      <c r="B4" s="4" t="str">
        <f>"20260602"</f>
        <v>20260602</v>
      </c>
      <c r="C4" s="4" t="str">
        <f>"26070400201"</f>
        <v>26070400201</v>
      </c>
      <c r="D4" s="4">
        <v>72</v>
      </c>
      <c r="E4" s="4">
        <v>2</v>
      </c>
      <c r="F4" s="4">
        <v>78.8</v>
      </c>
      <c r="G4" s="4">
        <f t="shared" si="0"/>
        <v>76.08</v>
      </c>
    </row>
    <row r="5" ht="27.75" customHeight="1" spans="1:7">
      <c r="A5" s="4">
        <v>3</v>
      </c>
      <c r="B5" s="4" t="str">
        <f>"20260601"</f>
        <v>20260601</v>
      </c>
      <c r="C5" s="4" t="str">
        <f>"26070400104"</f>
        <v>26070400104</v>
      </c>
      <c r="D5" s="4">
        <v>80.5</v>
      </c>
      <c r="E5" s="4">
        <v>3</v>
      </c>
      <c r="F5" s="4">
        <v>75.2</v>
      </c>
      <c r="G5" s="4">
        <f t="shared" si="0"/>
        <v>77.32</v>
      </c>
    </row>
    <row r="6" ht="27.75" customHeight="1" spans="1:7">
      <c r="A6" s="4">
        <v>4</v>
      </c>
      <c r="B6" s="4" t="str">
        <f>"20260607"</f>
        <v>20260607</v>
      </c>
      <c r="C6" s="4" t="str">
        <f>"26070400320"</f>
        <v>26070400320</v>
      </c>
      <c r="D6" s="4">
        <v>70</v>
      </c>
      <c r="E6" s="4">
        <v>4</v>
      </c>
      <c r="F6" s="4">
        <v>78.9</v>
      </c>
      <c r="G6" s="4">
        <f t="shared" si="0"/>
        <v>75.34</v>
      </c>
    </row>
    <row r="7" ht="27.75" customHeight="1" spans="1:7">
      <c r="A7" s="4">
        <v>5</v>
      </c>
      <c r="B7" s="4" t="str">
        <f>"20260603"</f>
        <v>20260603</v>
      </c>
      <c r="C7" s="4" t="str">
        <f>"26070400221"</f>
        <v>26070400221</v>
      </c>
      <c r="D7" s="4">
        <v>70.5</v>
      </c>
      <c r="E7" s="4">
        <v>5</v>
      </c>
      <c r="F7" s="4">
        <v>78.8</v>
      </c>
      <c r="G7" s="4">
        <f t="shared" si="0"/>
        <v>75.48</v>
      </c>
    </row>
    <row r="8" ht="27.75" customHeight="1" spans="1:7">
      <c r="A8" s="4">
        <v>6</v>
      </c>
      <c r="B8" s="4" t="str">
        <f>"20260603"</f>
        <v>20260603</v>
      </c>
      <c r="C8" s="4" t="str">
        <f>"26070400217"</f>
        <v>26070400217</v>
      </c>
      <c r="D8" s="4">
        <v>73.5</v>
      </c>
      <c r="E8" s="4">
        <v>6</v>
      </c>
      <c r="F8" s="4">
        <v>74.8</v>
      </c>
      <c r="G8" s="4">
        <f t="shared" si="0"/>
        <v>74.28</v>
      </c>
    </row>
    <row r="9" ht="27.75" customHeight="1" spans="1:7">
      <c r="A9" s="4">
        <v>7</v>
      </c>
      <c r="B9" s="4" t="str">
        <f>"20260603"</f>
        <v>20260603</v>
      </c>
      <c r="C9" s="4" t="str">
        <f>"26070400218"</f>
        <v>26070400218</v>
      </c>
      <c r="D9" s="4">
        <v>69</v>
      </c>
      <c r="E9" s="4">
        <v>7</v>
      </c>
      <c r="F9" s="4">
        <v>77.7</v>
      </c>
      <c r="G9" s="4">
        <f t="shared" si="0"/>
        <v>74.22</v>
      </c>
    </row>
    <row r="10" ht="27.75" customHeight="1" spans="1:7">
      <c r="A10" s="4">
        <v>8</v>
      </c>
      <c r="B10" s="4" t="str">
        <f>"20260601"</f>
        <v>20260601</v>
      </c>
      <c r="C10" s="4" t="str">
        <f>"26070400110"</f>
        <v>26070400110</v>
      </c>
      <c r="D10" s="4">
        <v>78</v>
      </c>
      <c r="E10" s="4">
        <v>8</v>
      </c>
      <c r="F10" s="4">
        <v>80.9</v>
      </c>
      <c r="G10" s="4">
        <f t="shared" si="0"/>
        <v>79.74</v>
      </c>
    </row>
    <row r="11" ht="27.75" customHeight="1" spans="1:7">
      <c r="A11" s="4">
        <v>9</v>
      </c>
      <c r="B11" s="4" t="str">
        <f>"20260605"</f>
        <v>20260605</v>
      </c>
      <c r="C11" s="4" t="str">
        <f>"26070400304"</f>
        <v>26070400304</v>
      </c>
      <c r="D11" s="4">
        <v>74</v>
      </c>
      <c r="E11" s="4">
        <v>9</v>
      </c>
      <c r="F11" s="4">
        <v>76.5</v>
      </c>
      <c r="G11" s="4">
        <f t="shared" si="0"/>
        <v>75.5</v>
      </c>
    </row>
    <row r="12" ht="27.75" customHeight="1" spans="1:7">
      <c r="A12" s="4">
        <v>10</v>
      </c>
      <c r="B12" s="4" t="str">
        <f>"20260606"</f>
        <v>20260606</v>
      </c>
      <c r="C12" s="4" t="str">
        <f>"26070400409"</f>
        <v>26070400409</v>
      </c>
      <c r="D12" s="4">
        <v>75.5</v>
      </c>
      <c r="E12" s="4">
        <v>10</v>
      </c>
      <c r="F12" s="4">
        <v>78</v>
      </c>
      <c r="G12" s="4">
        <f t="shared" si="0"/>
        <v>77</v>
      </c>
    </row>
    <row r="13" ht="27.75" customHeight="1" spans="1:7">
      <c r="A13" s="4">
        <v>11</v>
      </c>
      <c r="B13" s="4" t="str">
        <f>"20260606"</f>
        <v>20260606</v>
      </c>
      <c r="C13" s="4" t="str">
        <f>"26070400426"</f>
        <v>26070400426</v>
      </c>
      <c r="D13" s="4">
        <v>79</v>
      </c>
      <c r="E13" s="4">
        <v>11</v>
      </c>
      <c r="F13" s="4">
        <v>75.3</v>
      </c>
      <c r="G13" s="4">
        <f t="shared" si="0"/>
        <v>76.78</v>
      </c>
    </row>
    <row r="14" ht="27.75" customHeight="1" spans="1:7">
      <c r="A14" s="4">
        <v>12</v>
      </c>
      <c r="B14" s="4" t="str">
        <f>"20260601"</f>
        <v>20260601</v>
      </c>
      <c r="C14" s="4" t="str">
        <f>"26070400105"</f>
        <v>26070400105</v>
      </c>
      <c r="D14" s="4">
        <v>79.5</v>
      </c>
      <c r="E14" s="4">
        <v>12</v>
      </c>
      <c r="F14" s="4">
        <v>80.5</v>
      </c>
      <c r="G14" s="4">
        <f t="shared" si="0"/>
        <v>80.1</v>
      </c>
    </row>
    <row r="15" ht="27.75" customHeight="1" spans="1:7">
      <c r="A15" s="4">
        <v>13</v>
      </c>
      <c r="B15" s="4" t="str">
        <f>"20260602"</f>
        <v>20260602</v>
      </c>
      <c r="C15" s="4" t="str">
        <f>"26070400203"</f>
        <v>26070400203</v>
      </c>
      <c r="D15" s="4">
        <v>72.5</v>
      </c>
      <c r="E15" s="4">
        <v>13</v>
      </c>
      <c r="F15" s="4">
        <v>77.4</v>
      </c>
      <c r="G15" s="4">
        <f t="shared" si="0"/>
        <v>75.44</v>
      </c>
    </row>
    <row r="16" ht="27.75" customHeight="1" spans="1:7">
      <c r="A16" s="4">
        <v>14</v>
      </c>
      <c r="B16" s="4" t="str">
        <f>"20260607"</f>
        <v>20260607</v>
      </c>
      <c r="C16" s="4" t="str">
        <f>"26070400319"</f>
        <v>26070400319</v>
      </c>
      <c r="D16" s="4">
        <v>71</v>
      </c>
      <c r="E16" s="4">
        <v>14</v>
      </c>
      <c r="F16" s="4">
        <v>77.3</v>
      </c>
      <c r="G16" s="4">
        <f t="shared" si="0"/>
        <v>74.78</v>
      </c>
    </row>
    <row r="17" ht="27.75" customHeight="1" spans="1:7">
      <c r="A17" s="4">
        <v>15</v>
      </c>
      <c r="B17" s="4" t="str">
        <f>"20260604"</f>
        <v>20260604</v>
      </c>
      <c r="C17" s="4" t="str">
        <f>"26070400114"</f>
        <v>26070400114</v>
      </c>
      <c r="D17" s="4">
        <v>76</v>
      </c>
      <c r="E17" s="4">
        <v>15</v>
      </c>
      <c r="F17" s="4">
        <v>73.4</v>
      </c>
      <c r="G17" s="4">
        <f t="shared" si="0"/>
        <v>74.44</v>
      </c>
    </row>
    <row r="18" ht="27.75" customHeight="1" spans="1:7">
      <c r="A18" s="4">
        <v>16</v>
      </c>
      <c r="B18" s="4" t="str">
        <f>"20260606"</f>
        <v>20260606</v>
      </c>
      <c r="C18" s="4" t="str">
        <f>"26070400412"</f>
        <v>26070400412</v>
      </c>
      <c r="D18" s="4">
        <v>76.5</v>
      </c>
      <c r="E18" s="4">
        <v>16</v>
      </c>
      <c r="F18" s="4">
        <v>72.5</v>
      </c>
      <c r="G18" s="4">
        <f t="shared" si="0"/>
        <v>74.1</v>
      </c>
    </row>
    <row r="19" ht="27.75" customHeight="1" spans="1:7">
      <c r="A19" s="4">
        <v>17</v>
      </c>
      <c r="B19" s="4" t="str">
        <f>"20260605"</f>
        <v>20260605</v>
      </c>
      <c r="C19" s="4" t="str">
        <f>"26070400303"</f>
        <v>26070400303</v>
      </c>
      <c r="D19" s="4">
        <v>75</v>
      </c>
      <c r="E19" s="4">
        <v>17</v>
      </c>
      <c r="F19" s="4">
        <v>74.1</v>
      </c>
      <c r="G19" s="4">
        <f t="shared" si="0"/>
        <v>74.46</v>
      </c>
    </row>
    <row r="20" ht="27.75" customHeight="1" spans="1:7">
      <c r="A20" s="4">
        <v>18</v>
      </c>
      <c r="B20" s="4" t="str">
        <f>"20260606"</f>
        <v>20260606</v>
      </c>
      <c r="C20" s="4" t="str">
        <f>"26070400425"</f>
        <v>26070400425</v>
      </c>
      <c r="D20" s="4">
        <v>75.5</v>
      </c>
      <c r="E20" s="4">
        <v>18</v>
      </c>
      <c r="F20" s="4">
        <v>73.9</v>
      </c>
      <c r="G20" s="4">
        <f t="shared" si="0"/>
        <v>74.54</v>
      </c>
    </row>
    <row r="21" ht="27.75" customHeight="1" spans="1:7">
      <c r="A21" s="4">
        <v>19</v>
      </c>
      <c r="B21" s="4" t="str">
        <f>"20260602"</f>
        <v>20260602</v>
      </c>
      <c r="C21" s="4" t="str">
        <f>"26070400205"</f>
        <v>26070400205</v>
      </c>
      <c r="D21" s="4">
        <v>74</v>
      </c>
      <c r="E21" s="4">
        <v>19</v>
      </c>
      <c r="F21" s="4">
        <v>76.6</v>
      </c>
      <c r="G21" s="4">
        <f t="shared" si="0"/>
        <v>75.56</v>
      </c>
    </row>
  </sheetData>
  <autoFilter ref="A1:F21">
    <extLst/>
  </autoFilter>
  <sortState ref="A3:F21">
    <sortCondition ref="E3:E21"/>
  </sortState>
  <mergeCells count="1">
    <mergeCell ref="A1:G1"/>
  </mergeCells>
  <printOptions horizontalCentered="1"/>
  <pageMargins left="0.751388888888889" right="0.751388888888889" top="0.786805555555556" bottom="1" header="0.5" footer="0.5"/>
  <pageSetup paperSize="9" scale="9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9267_6a582710b4d27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宋思静</cp:lastModifiedBy>
  <dcterms:created xsi:type="dcterms:W3CDTF">2026-07-16T00:34:00Z</dcterms:created>
  <dcterms:modified xsi:type="dcterms:W3CDTF">2026-07-20T01:54:10Z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BF515FF7BB8543E297567FE40D29525C_13</vt:lpwstr>
  </property>
  <property fmtid="{D5CDD505-2E9C-101B-9397-08002B2CF9AE}" pid="3" name="KSOProductBuildVer">
    <vt:lpwstr>2052-12.1.0.16120</vt:lpwstr>
  </property>
  <property fmtid="{D5CDD505-2E9C-101B-9397-08002B2CF9AE}" pid="4" name="CalculationRule">
    <vt:i4>0</vt:i4>
  </property>
</Properties>
</file>